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3955" windowHeight="1005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L70" i="1"/>
  <c r="K70"/>
  <c r="I70"/>
  <c r="H70"/>
  <c r="F70"/>
  <c r="E70"/>
  <c r="L69"/>
  <c r="K69"/>
  <c r="I69"/>
  <c r="H69"/>
  <c r="F69"/>
  <c r="E69"/>
  <c r="L68"/>
  <c r="K68"/>
  <c r="I68"/>
  <c r="H68"/>
  <c r="F68"/>
  <c r="E68"/>
  <c r="L67"/>
  <c r="L71" s="1"/>
  <c r="K67"/>
  <c r="I67"/>
  <c r="I71" s="1"/>
  <c r="H67"/>
  <c r="F67"/>
  <c r="F71" s="1"/>
  <c r="E67"/>
  <c r="E58"/>
  <c r="E40"/>
  <c r="H24"/>
  <c r="G24"/>
  <c r="F24"/>
  <c r="E24"/>
  <c r="D24"/>
  <c r="H23"/>
  <c r="G23"/>
  <c r="F23"/>
  <c r="E23"/>
  <c r="D23"/>
  <c r="C23"/>
  <c r="H22"/>
  <c r="G22"/>
  <c r="F22"/>
  <c r="E22"/>
  <c r="D22"/>
  <c r="D25" s="1"/>
  <c r="C22"/>
  <c r="F26" s="1"/>
  <c r="H14"/>
  <c r="H15" s="1"/>
  <c r="G14"/>
  <c r="J14" s="1"/>
  <c r="G15" s="1"/>
  <c r="F14"/>
  <c r="F15" s="1"/>
  <c r="D13"/>
  <c r="F59" s="1"/>
  <c r="H26" l="1"/>
  <c r="H41"/>
  <c r="H59"/>
  <c r="G26"/>
  <c r="G41"/>
  <c r="G59"/>
  <c r="J59" s="1"/>
  <c r="F60" s="1"/>
  <c r="F41"/>
  <c r="J41" l="1"/>
  <c r="H42" s="1"/>
  <c r="G60"/>
  <c r="H60"/>
  <c r="J26"/>
  <c r="F27" s="1"/>
  <c r="F42" l="1"/>
  <c r="G27"/>
  <c r="G42"/>
  <c r="H27"/>
</calcChain>
</file>

<file path=xl/sharedStrings.xml><?xml version="1.0" encoding="utf-8"?>
<sst xmlns="http://schemas.openxmlformats.org/spreadsheetml/2006/main" count="103" uniqueCount="57">
  <si>
    <r>
      <rPr>
        <b/>
        <sz val="14"/>
        <color theme="1"/>
        <rFont val="Calibri"/>
        <family val="2"/>
        <scheme val="minor"/>
      </rPr>
      <t>Табл. 2.</t>
    </r>
    <r>
      <rPr>
        <b/>
        <sz val="11"/>
        <color theme="1"/>
        <rFont val="Calibri"/>
        <family val="2"/>
        <scheme val="minor"/>
      </rPr>
      <t xml:space="preserve">  Коллегия граждан</t>
    </r>
  </si>
  <si>
    <t>Территория</t>
  </si>
  <si>
    <t>Вес голоса</t>
  </si>
  <si>
    <t>Население (млн.)</t>
  </si>
  <si>
    <t>Результат выборов</t>
  </si>
  <si>
    <t>Доля проголосовавших</t>
  </si>
  <si>
    <t>Полученные голоса(от проголосовавших)</t>
  </si>
  <si>
    <t>А</t>
  </si>
  <si>
    <t>Б</t>
  </si>
  <si>
    <t>В</t>
  </si>
  <si>
    <t>Первая ("Большая Оклахома")</t>
  </si>
  <si>
    <t>Вторая ("Калифорния"</t>
  </si>
  <si>
    <t>Доля избирателей по стране (тех, кто имеет право голоса)</t>
  </si>
  <si>
    <t>Третья ("Массачусетс")</t>
  </si>
  <si>
    <t>Итого по стране</t>
  </si>
  <si>
    <t xml:space="preserve">сумма приведённых голосов </t>
  </si>
  <si>
    <t>Итого приведённых голосов (млн.)</t>
  </si>
  <si>
    <t>Итого приведённых голосов (%)</t>
  </si>
  <si>
    <t>Итого баллов за место</t>
  </si>
  <si>
    <r>
      <rPr>
        <b/>
        <sz val="14"/>
        <color theme="1"/>
        <rFont val="Calibri"/>
        <family val="2"/>
        <scheme val="minor"/>
      </rPr>
      <t xml:space="preserve">Табл. 3. </t>
    </r>
    <r>
      <rPr>
        <b/>
        <sz val="11"/>
        <color theme="1"/>
        <rFont val="Calibri"/>
        <family val="2"/>
        <scheme val="minor"/>
      </rPr>
      <t>Коллегия представителей</t>
    </r>
  </si>
  <si>
    <r>
      <rPr>
        <b/>
        <sz val="14"/>
        <color theme="1"/>
        <rFont val="Calibri"/>
        <family val="2"/>
        <scheme val="minor"/>
      </rPr>
      <t xml:space="preserve">Табл. 4. </t>
    </r>
    <r>
      <rPr>
        <b/>
        <sz val="11"/>
        <color theme="1"/>
        <rFont val="Calibri"/>
        <family val="2"/>
        <scheme val="minor"/>
      </rPr>
      <t>Коллегия налогоплательщиков</t>
    </r>
  </si>
  <si>
    <t>Доля избирателей внутри коллегии</t>
  </si>
  <si>
    <t>Супервысокий налог</t>
  </si>
  <si>
    <t>Высокий налог</t>
  </si>
  <si>
    <t>Средний налог</t>
  </si>
  <si>
    <t>Низкий облагаемый доход</t>
  </si>
  <si>
    <t>Низкий необлагаемый доход</t>
  </si>
  <si>
    <t>Доход отсутствует (соцпомощь)</t>
  </si>
  <si>
    <r>
      <rPr>
        <b/>
        <sz val="14"/>
        <color theme="1"/>
        <rFont val="Calibri"/>
        <family val="2"/>
        <scheme val="minor"/>
      </rPr>
      <t>Табл. 5.</t>
    </r>
    <r>
      <rPr>
        <b/>
        <sz val="11"/>
        <color theme="1"/>
        <rFont val="Calibri"/>
        <family val="2"/>
        <scheme val="minor"/>
      </rPr>
      <t xml:space="preserve">  Коллегия профессионалов</t>
    </r>
  </si>
  <si>
    <t>Доля избирателей внутри коллегии избирателей</t>
  </si>
  <si>
    <t xml:space="preserve">Профессора и приравненные к ним </t>
  </si>
  <si>
    <t>Доктора наук</t>
  </si>
  <si>
    <t>Кандидидаты наук</t>
  </si>
  <si>
    <t>Магистры</t>
  </si>
  <si>
    <t>Бакалавры</t>
  </si>
  <si>
    <t>Среднее специальное</t>
  </si>
  <si>
    <t>Среднее</t>
  </si>
  <si>
    <t>Среднее незаконченное</t>
  </si>
  <si>
    <t>Начальное</t>
  </si>
  <si>
    <r>
      <rPr>
        <b/>
        <sz val="14"/>
        <color theme="1"/>
        <rFont val="Calibri"/>
        <family val="2"/>
        <scheme val="minor"/>
      </rPr>
      <t>Табл. 1.</t>
    </r>
    <r>
      <rPr>
        <b/>
        <sz val="11"/>
        <color theme="1"/>
        <rFont val="Calibri"/>
        <family val="2"/>
        <scheme val="minor"/>
      </rPr>
      <t xml:space="preserve"> Общий результат выборов</t>
    </r>
  </si>
  <si>
    <t>Коллегия избирателей</t>
  </si>
  <si>
    <t>Вес коллегии</t>
  </si>
  <si>
    <t xml:space="preserve">Результаты выборов </t>
  </si>
  <si>
    <t>Кандидат А</t>
  </si>
  <si>
    <t>Кагдидат Б</t>
  </si>
  <si>
    <t>Кандидат В</t>
  </si>
  <si>
    <t>Место</t>
  </si>
  <si>
    <t>Балл</t>
  </si>
  <si>
    <t>Приведённый балл</t>
  </si>
  <si>
    <t>Коллегия граждан</t>
  </si>
  <si>
    <t>1 место</t>
  </si>
  <si>
    <t>Коллегия представителей</t>
  </si>
  <si>
    <t>2 место</t>
  </si>
  <si>
    <t>Коллегия налогоплательщиков</t>
  </si>
  <si>
    <t>3 место</t>
  </si>
  <si>
    <t>Коллегия профессионалов</t>
  </si>
  <si>
    <t>Итого баллов: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</si>
</sst>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%"/>
    <numFmt numFmtId="166" formatCode="0.000"/>
  </numFmts>
  <fonts count="19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A6A6A6"/>
      <name val="Times New Roman"/>
      <family val="1"/>
    </font>
    <font>
      <b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</fills>
  <borders count="51">
    <border>
      <left/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/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</borders>
  <cellStyleXfs count="1">
    <xf numFmtId="0" fontId="0" fillId="0" borderId="0"/>
  </cellStyleXfs>
  <cellXfs count="167">
    <xf numFmtId="0" fontId="0" fillId="0" borderId="0" xfId="0"/>
    <xf numFmtId="0" fontId="0" fillId="0" borderId="0" xfId="0" applyBorder="1"/>
    <xf numFmtId="0" fontId="3" fillId="0" borderId="0" xfId="0" applyFont="1" applyBorder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6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8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8" fillId="0" borderId="8" xfId="0" applyFont="1" applyBorder="1" applyAlignment="1">
      <alignment vertical="center" wrapText="1"/>
    </xf>
    <xf numFmtId="0" fontId="6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9" fillId="0" borderId="0" xfId="0" applyFont="1" applyBorder="1" applyAlignment="1">
      <alignment vertical="top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3" xfId="0" applyBorder="1" applyAlignment="1">
      <alignment vertical="center" wrapText="1"/>
    </xf>
    <xf numFmtId="0" fontId="9" fillId="0" borderId="8" xfId="0" applyFont="1" applyBorder="1" applyAlignment="1">
      <alignment vertical="top"/>
    </xf>
    <xf numFmtId="0" fontId="9" fillId="0" borderId="14" xfId="0" applyFont="1" applyBorder="1" applyAlignment="1">
      <alignment vertical="top"/>
    </xf>
    <xf numFmtId="0" fontId="10" fillId="0" borderId="0" xfId="0" applyFont="1" applyBorder="1"/>
    <xf numFmtId="164" fontId="11" fillId="0" borderId="0" xfId="0" applyNumberFormat="1" applyFont="1" applyBorder="1"/>
    <xf numFmtId="1" fontId="0" fillId="0" borderId="0" xfId="0" applyNumberFormat="1" applyBorder="1"/>
    <xf numFmtId="164" fontId="12" fillId="0" borderId="0" xfId="0" applyNumberFormat="1" applyFont="1" applyBorder="1"/>
    <xf numFmtId="164" fontId="0" fillId="0" borderId="0" xfId="0" applyNumberFormat="1" applyBorder="1"/>
    <xf numFmtId="0" fontId="10" fillId="0" borderId="15" xfId="0" applyFont="1" applyBorder="1"/>
    <xf numFmtId="164" fontId="11" fillId="0" borderId="16" xfId="0" applyNumberFormat="1" applyFont="1" applyBorder="1"/>
    <xf numFmtId="1" fontId="0" fillId="0" borderId="16" xfId="0" applyNumberFormat="1" applyBorder="1"/>
    <xf numFmtId="164" fontId="12" fillId="0" borderId="16" xfId="0" applyNumberFormat="1" applyFont="1" applyBorder="1"/>
    <xf numFmtId="164" fontId="0" fillId="0" borderId="16" xfId="0" applyNumberFormat="1" applyBorder="1"/>
    <xf numFmtId="164" fontId="12" fillId="0" borderId="17" xfId="0" applyNumberFormat="1" applyFont="1" applyBorder="1"/>
    <xf numFmtId="0" fontId="0" fillId="0" borderId="0" xfId="0" applyNumberFormat="1"/>
    <xf numFmtId="0" fontId="10" fillId="0" borderId="18" xfId="0" applyFont="1" applyBorder="1"/>
    <xf numFmtId="164" fontId="11" fillId="0" borderId="19" xfId="0" applyNumberFormat="1" applyFont="1" applyBorder="1"/>
    <xf numFmtId="1" fontId="0" fillId="0" borderId="19" xfId="0" applyNumberFormat="1" applyBorder="1"/>
    <xf numFmtId="164" fontId="12" fillId="0" borderId="19" xfId="0" applyNumberFormat="1" applyFont="1" applyBorder="1"/>
    <xf numFmtId="164" fontId="0" fillId="0" borderId="19" xfId="0" applyNumberFormat="1" applyBorder="1"/>
    <xf numFmtId="164" fontId="0" fillId="0" borderId="20" xfId="0" applyNumberFormat="1" applyBorder="1"/>
    <xf numFmtId="164" fontId="13" fillId="0" borderId="21" xfId="0" applyNumberFormat="1" applyFont="1" applyBorder="1"/>
    <xf numFmtId="164" fontId="11" fillId="0" borderId="21" xfId="0" applyNumberFormat="1" applyFont="1" applyBorder="1"/>
    <xf numFmtId="1" fontId="0" fillId="0" borderId="21" xfId="0" applyNumberFormat="1" applyBorder="1"/>
    <xf numFmtId="164" fontId="12" fillId="0" borderId="21" xfId="0" applyNumberFormat="1" applyFont="1" applyBorder="1"/>
    <xf numFmtId="164" fontId="0" fillId="0" borderId="21" xfId="0" applyNumberFormat="1" applyBorder="1"/>
    <xf numFmtId="0" fontId="10" fillId="0" borderId="22" xfId="0" applyFont="1" applyBorder="1"/>
    <xf numFmtId="164" fontId="11" fillId="0" borderId="23" xfId="0" applyNumberFormat="1" applyFont="1" applyBorder="1"/>
    <xf numFmtId="1" fontId="0" fillId="0" borderId="23" xfId="0" applyNumberFormat="1" applyBorder="1"/>
    <xf numFmtId="164" fontId="12" fillId="0" borderId="23" xfId="0" applyNumberFormat="1" applyFont="1" applyBorder="1"/>
    <xf numFmtId="164" fontId="0" fillId="0" borderId="23" xfId="0" applyNumberFormat="1" applyBorder="1"/>
    <xf numFmtId="164" fontId="0" fillId="0" borderId="24" xfId="0" applyNumberFormat="1" applyBorder="1"/>
    <xf numFmtId="0" fontId="2" fillId="2" borderId="0" xfId="0" applyFont="1" applyFill="1"/>
    <xf numFmtId="0" fontId="0" fillId="3" borderId="0" xfId="0" applyFill="1"/>
    <xf numFmtId="164" fontId="14" fillId="3" borderId="0" xfId="0" applyNumberFormat="1" applyFont="1" applyFill="1" applyBorder="1"/>
    <xf numFmtId="164" fontId="15" fillId="3" borderId="0" xfId="0" applyNumberFormat="1" applyFont="1" applyFill="1" applyBorder="1"/>
    <xf numFmtId="0" fontId="10" fillId="0" borderId="25" xfId="0" applyFont="1" applyBorder="1" applyAlignment="1">
      <alignment horizontal="right"/>
    </xf>
    <xf numFmtId="164" fontId="11" fillId="0" borderId="26" xfId="0" applyNumberFormat="1" applyFont="1" applyBorder="1"/>
    <xf numFmtId="1" fontId="4" fillId="0" borderId="26" xfId="0" applyNumberFormat="1" applyFont="1" applyBorder="1"/>
    <xf numFmtId="164" fontId="12" fillId="3" borderId="16" xfId="0" applyNumberFormat="1" applyFont="1" applyFill="1" applyBorder="1"/>
    <xf numFmtId="164" fontId="0" fillId="0" borderId="17" xfId="0" applyNumberFormat="1" applyBorder="1"/>
    <xf numFmtId="0" fontId="13" fillId="0" borderId="27" xfId="0" applyFont="1" applyBorder="1"/>
    <xf numFmtId="0" fontId="16" fillId="0" borderId="0" xfId="0" applyFont="1"/>
    <xf numFmtId="164" fontId="13" fillId="0" borderId="0" xfId="0" applyNumberFormat="1" applyFont="1"/>
    <xf numFmtId="0" fontId="0" fillId="0" borderId="28" xfId="0" applyBorder="1"/>
    <xf numFmtId="0" fontId="15" fillId="0" borderId="29" xfId="0" applyFont="1" applyBorder="1"/>
    <xf numFmtId="0" fontId="0" fillId="0" borderId="29" xfId="0" applyBorder="1"/>
    <xf numFmtId="0" fontId="0" fillId="0" borderId="19" xfId="0" applyBorder="1"/>
    <xf numFmtId="164" fontId="1" fillId="0" borderId="19" xfId="0" applyNumberFormat="1" applyFont="1" applyBorder="1"/>
    <xf numFmtId="164" fontId="1" fillId="3" borderId="19" xfId="0" applyNumberFormat="1" applyFont="1" applyFill="1" applyBorder="1"/>
    <xf numFmtId="164" fontId="1" fillId="3" borderId="20" xfId="0" applyNumberFormat="1" applyFont="1" applyFill="1" applyBorder="1"/>
    <xf numFmtId="2" fontId="2" fillId="2" borderId="30" xfId="0" applyNumberFormat="1" applyFont="1" applyFill="1" applyBorder="1"/>
    <xf numFmtId="0" fontId="0" fillId="0" borderId="0" xfId="0" applyFill="1"/>
    <xf numFmtId="165" fontId="1" fillId="0" borderId="19" xfId="0" applyNumberFormat="1" applyFont="1" applyBorder="1"/>
    <xf numFmtId="165" fontId="1" fillId="3" borderId="19" xfId="0" applyNumberFormat="1" applyFont="1" applyFill="1" applyBorder="1"/>
    <xf numFmtId="165" fontId="1" fillId="3" borderId="20" xfId="0" applyNumberFormat="1" applyFont="1" applyFill="1" applyBorder="1"/>
    <xf numFmtId="0" fontId="2" fillId="0" borderId="30" xfId="0" applyFont="1" applyBorder="1"/>
    <xf numFmtId="0" fontId="0" fillId="0" borderId="31" xfId="0" applyBorder="1"/>
    <xf numFmtId="0" fontId="15" fillId="0" borderId="32" xfId="0" applyFont="1" applyBorder="1"/>
    <xf numFmtId="0" fontId="0" fillId="0" borderId="32" xfId="0" applyBorder="1"/>
    <xf numFmtId="0" fontId="0" fillId="0" borderId="33" xfId="0" applyBorder="1"/>
    <xf numFmtId="1" fontId="14" fillId="4" borderId="33" xfId="0" applyNumberFormat="1" applyFont="1" applyFill="1" applyBorder="1"/>
    <xf numFmtId="1" fontId="15" fillId="3" borderId="33" xfId="0" applyNumberFormat="1" applyFont="1" applyFill="1" applyBorder="1"/>
    <xf numFmtId="1" fontId="15" fillId="5" borderId="34" xfId="0" applyNumberFormat="1" applyFont="1" applyFill="1" applyBorder="1"/>
    <xf numFmtId="0" fontId="2" fillId="0" borderId="35" xfId="0" applyFont="1" applyBorder="1" applyAlignment="1">
      <alignment horizontal="right"/>
    </xf>
    <xf numFmtId="0" fontId="0" fillId="0" borderId="35" xfId="0" applyBorder="1" applyAlignment="1">
      <alignment horizontal="right"/>
    </xf>
    <xf numFmtId="0" fontId="6" fillId="0" borderId="36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37" xfId="0" applyBorder="1" applyAlignment="1">
      <alignment horizontal="center"/>
    </xf>
    <xf numFmtId="0" fontId="2" fillId="0" borderId="0" xfId="0" applyFont="1"/>
    <xf numFmtId="0" fontId="17" fillId="0" borderId="0" xfId="0" applyFont="1"/>
    <xf numFmtId="0" fontId="10" fillId="0" borderId="38" xfId="0" applyFont="1" applyBorder="1"/>
    <xf numFmtId="164" fontId="0" fillId="0" borderId="0" xfId="0" applyNumberFormat="1"/>
    <xf numFmtId="164" fontId="12" fillId="0" borderId="0" xfId="0" applyNumberFormat="1" applyFont="1"/>
    <xf numFmtId="2" fontId="0" fillId="0" borderId="0" xfId="0" applyNumberFormat="1"/>
    <xf numFmtId="0" fontId="10" fillId="0" borderId="39" xfId="0" applyFont="1" applyBorder="1"/>
    <xf numFmtId="0" fontId="10" fillId="0" borderId="40" xfId="0" applyFont="1" applyBorder="1"/>
    <xf numFmtId="164" fontId="18" fillId="0" borderId="0" xfId="0" applyNumberFormat="1" applyFont="1" applyFill="1"/>
    <xf numFmtId="2" fontId="1" fillId="0" borderId="19" xfId="0" applyNumberFormat="1" applyFont="1" applyBorder="1"/>
    <xf numFmtId="2" fontId="1" fillId="0" borderId="20" xfId="0" applyNumberFormat="1" applyFont="1" applyBorder="1"/>
    <xf numFmtId="165" fontId="1" fillId="0" borderId="20" xfId="0" applyNumberFormat="1" applyFont="1" applyBorder="1"/>
    <xf numFmtId="1" fontId="15" fillId="0" borderId="33" xfId="0" applyNumberFormat="1" applyFont="1" applyBorder="1"/>
    <xf numFmtId="0" fontId="5" fillId="0" borderId="2" xfId="0" applyFont="1" applyBorder="1" applyAlignment="1">
      <alignment vertical="top" wrapText="1"/>
    </xf>
    <xf numFmtId="0" fontId="0" fillId="0" borderId="7" xfId="0" applyBorder="1"/>
    <xf numFmtId="0" fontId="0" fillId="0" borderId="7" xfId="0" applyBorder="1" applyAlignment="1">
      <alignment vertical="center" wrapText="1"/>
    </xf>
    <xf numFmtId="0" fontId="11" fillId="0" borderId="15" xfId="0" applyFont="1" applyBorder="1"/>
    <xf numFmtId="0" fontId="0" fillId="0" borderId="16" xfId="0" applyBorder="1"/>
    <xf numFmtId="0" fontId="0" fillId="0" borderId="17" xfId="0" applyBorder="1"/>
    <xf numFmtId="0" fontId="11" fillId="0" borderId="18" xfId="0" applyFont="1" applyBorder="1"/>
    <xf numFmtId="0" fontId="0" fillId="0" borderId="20" xfId="0" applyBorder="1"/>
    <xf numFmtId="0" fontId="11" fillId="0" borderId="22" xfId="0" applyFont="1" applyBorder="1"/>
    <xf numFmtId="0" fontId="0" fillId="0" borderId="23" xfId="0" applyBorder="1"/>
    <xf numFmtId="0" fontId="0" fillId="0" borderId="24" xfId="0" applyBorder="1"/>
    <xf numFmtId="0" fontId="11" fillId="0" borderId="26" xfId="0" applyFont="1" applyBorder="1"/>
    <xf numFmtId="0" fontId="0" fillId="0" borderId="26" xfId="0" applyBorder="1"/>
    <xf numFmtId="2" fontId="0" fillId="0" borderId="19" xfId="0" applyNumberFormat="1" applyBorder="1"/>
    <xf numFmtId="2" fontId="0" fillId="0" borderId="20" xfId="0" applyNumberFormat="1" applyBorder="1"/>
    <xf numFmtId="0" fontId="0" fillId="0" borderId="30" xfId="0" applyBorder="1"/>
    <xf numFmtId="1" fontId="15" fillId="5" borderId="33" xfId="0" applyNumberFormat="1" applyFont="1" applyFill="1" applyBorder="1"/>
    <xf numFmtId="1" fontId="14" fillId="4" borderId="34" xfId="0" applyNumberFormat="1" applyFont="1" applyFill="1" applyBorder="1"/>
    <xf numFmtId="10" fontId="0" fillId="0" borderId="0" xfId="0" applyNumberFormat="1"/>
    <xf numFmtId="166" fontId="0" fillId="3" borderId="16" xfId="0" applyNumberFormat="1" applyFill="1" applyBorder="1"/>
    <xf numFmtId="10" fontId="0" fillId="3" borderId="0" xfId="0" applyNumberFormat="1" applyFill="1"/>
    <xf numFmtId="166" fontId="0" fillId="3" borderId="19" xfId="0" applyNumberFormat="1" applyFill="1" applyBorder="1"/>
    <xf numFmtId="2" fontId="0" fillId="3" borderId="19" xfId="0" applyNumberFormat="1" applyFill="1" applyBorder="1"/>
    <xf numFmtId="9" fontId="0" fillId="3" borderId="0" xfId="0" applyNumberFormat="1" applyFill="1"/>
    <xf numFmtId="2" fontId="0" fillId="3" borderId="23" xfId="0" applyNumberFormat="1" applyFill="1" applyBorder="1"/>
    <xf numFmtId="9" fontId="2" fillId="3" borderId="0" xfId="0" applyNumberFormat="1" applyFont="1" applyFill="1"/>
    <xf numFmtId="2" fontId="0" fillId="3" borderId="0" xfId="0" applyNumberFormat="1" applyFill="1"/>
    <xf numFmtId="2" fontId="0" fillId="2" borderId="41" xfId="0" applyNumberFormat="1" applyFill="1" applyBorder="1"/>
    <xf numFmtId="1" fontId="2" fillId="5" borderId="33" xfId="0" applyNumberFormat="1" applyFont="1" applyFill="1" applyBorder="1"/>
    <xf numFmtId="1" fontId="2" fillId="0" borderId="33" xfId="0" applyNumberFormat="1" applyFont="1" applyBorder="1"/>
    <xf numFmtId="0" fontId="15" fillId="0" borderId="0" xfId="0" applyFont="1"/>
    <xf numFmtId="164" fontId="2" fillId="0" borderId="0" xfId="0" applyNumberFormat="1" applyFont="1"/>
    <xf numFmtId="164" fontId="15" fillId="3" borderId="0" xfId="0" applyNumberFormat="1" applyFont="1" applyFill="1"/>
    <xf numFmtId="0" fontId="2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7" fillId="0" borderId="42" xfId="0" applyFont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6" fillId="0" borderId="42" xfId="0" applyFont="1" applyBorder="1" applyAlignment="1">
      <alignment horizontal="center" vertical="center"/>
    </xf>
    <xf numFmtId="0" fontId="6" fillId="0" borderId="42" xfId="0" applyFont="1" applyBorder="1" applyAlignment="1">
      <alignment vertical="top" wrapText="1"/>
    </xf>
    <xf numFmtId="0" fontId="6" fillId="0" borderId="43" xfId="0" applyFont="1" applyBorder="1" applyAlignment="1">
      <alignment horizontal="center" vertical="center"/>
    </xf>
    <xf numFmtId="1" fontId="1" fillId="0" borderId="16" xfId="0" applyNumberFormat="1" applyFont="1" applyBorder="1"/>
    <xf numFmtId="1" fontId="1" fillId="0" borderId="19" xfId="0" applyNumberFormat="1" applyFont="1" applyBorder="1"/>
    <xf numFmtId="1" fontId="1" fillId="0" borderId="23" xfId="0" applyNumberFormat="1" applyFont="1" applyBorder="1"/>
    <xf numFmtId="0" fontId="15" fillId="0" borderId="44" xfId="0" applyFont="1" applyBorder="1" applyAlignment="1">
      <alignment horizontal="right"/>
    </xf>
    <xf numFmtId="0" fontId="1" fillId="0" borderId="45" xfId="0" applyFont="1" applyBorder="1" applyAlignment="1">
      <alignment horizontal="right"/>
    </xf>
    <xf numFmtId="0" fontId="0" fillId="0" borderId="46" xfId="0" applyBorder="1"/>
    <xf numFmtId="0" fontId="0" fillId="0" borderId="47" xfId="0" applyBorder="1"/>
    <xf numFmtId="164" fontId="18" fillId="5" borderId="47" xfId="0" applyNumberFormat="1" applyFont="1" applyFill="1" applyBorder="1"/>
    <xf numFmtId="164" fontId="2" fillId="0" borderId="47" xfId="0" applyNumberFormat="1" applyFont="1" applyBorder="1"/>
    <xf numFmtId="164" fontId="18" fillId="0" borderId="47" xfId="0" applyNumberFormat="1" applyFont="1" applyBorder="1"/>
    <xf numFmtId="164" fontId="2" fillId="0" borderId="48" xfId="0" applyNumberFormat="1" applyFont="1" applyBorder="1"/>
    <xf numFmtId="164" fontId="14" fillId="4" borderId="49" xfId="0" applyNumberFormat="1" applyFont="1" applyFill="1" applyBorder="1"/>
    <xf numFmtId="0" fontId="0" fillId="0" borderId="50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Q99"/>
  <sheetViews>
    <sheetView tabSelected="1" topLeftCell="A10" workbookViewId="0">
      <selection activeCell="B4" sqref="B4"/>
    </sheetView>
  </sheetViews>
  <sheetFormatPr defaultRowHeight="15"/>
  <cols>
    <col min="2" max="2" width="28.85546875" customWidth="1"/>
    <col min="3" max="3" width="17.28515625" customWidth="1"/>
    <col min="4" max="4" width="19.5703125" customWidth="1"/>
    <col min="5" max="5" width="19.28515625" customWidth="1"/>
    <col min="6" max="6" width="12.85546875" customWidth="1"/>
    <col min="7" max="7" width="13.85546875" customWidth="1"/>
    <col min="8" max="8" width="13.28515625" customWidth="1"/>
    <col min="10" max="10" width="9.140625" style="124"/>
    <col min="12" max="12" width="21.28515625" customWidth="1"/>
  </cols>
  <sheetData>
    <row r="1" spans="2:17">
      <c r="J1" s="1"/>
    </row>
    <row r="2" spans="2:17">
      <c r="J2" s="1"/>
    </row>
    <row r="3" spans="2:17" ht="15.75">
      <c r="J3" s="2"/>
    </row>
    <row r="4" spans="2:17">
      <c r="J4" s="1"/>
    </row>
    <row r="5" spans="2:17">
      <c r="J5" s="1"/>
    </row>
    <row r="6" spans="2:17" ht="19.5" thickBot="1">
      <c r="B6" s="3" t="s">
        <v>0</v>
      </c>
      <c r="C6" s="4"/>
      <c r="D6" s="4"/>
      <c r="E6" s="4"/>
      <c r="F6" s="4"/>
      <c r="G6" s="4"/>
      <c r="H6" s="4"/>
      <c r="J6" s="1"/>
      <c r="K6" s="5"/>
      <c r="L6" s="5"/>
      <c r="M6" s="6"/>
      <c r="N6" s="7"/>
      <c r="O6" s="7"/>
      <c r="P6" s="7"/>
      <c r="Q6" s="7"/>
    </row>
    <row r="7" spans="2:17" ht="16.5" customHeight="1" thickTop="1" thickBot="1">
      <c r="B7" s="8" t="s">
        <v>1</v>
      </c>
      <c r="C7" s="9" t="s">
        <v>2</v>
      </c>
      <c r="D7" s="10" t="s">
        <v>3</v>
      </c>
      <c r="E7" s="11" t="s">
        <v>4</v>
      </c>
      <c r="F7" s="12"/>
      <c r="G7" s="12"/>
      <c r="H7" s="13"/>
      <c r="J7" s="1"/>
      <c r="K7" s="5"/>
      <c r="L7" s="5"/>
      <c r="M7" s="6"/>
      <c r="N7" s="14"/>
      <c r="O7" s="15"/>
      <c r="P7" s="15"/>
      <c r="Q7" s="15"/>
    </row>
    <row r="8" spans="2:17" ht="16.5" thickBot="1">
      <c r="B8" s="16"/>
      <c r="C8" s="17"/>
      <c r="D8" s="18"/>
      <c r="E8" s="19" t="s">
        <v>5</v>
      </c>
      <c r="F8" s="20" t="s">
        <v>6</v>
      </c>
      <c r="G8" s="21"/>
      <c r="H8" s="22"/>
      <c r="J8" s="1"/>
      <c r="K8" s="5"/>
      <c r="L8" s="5"/>
      <c r="M8" s="6"/>
      <c r="N8" s="14"/>
      <c r="O8" s="23"/>
      <c r="P8" s="23"/>
      <c r="Q8" s="23"/>
    </row>
    <row r="9" spans="2:17" ht="16.5" thickBot="1">
      <c r="B9" s="24"/>
      <c r="C9" s="25"/>
      <c r="D9" s="26"/>
      <c r="E9" s="27"/>
      <c r="F9" s="28" t="s">
        <v>7</v>
      </c>
      <c r="G9" s="28" t="s">
        <v>8</v>
      </c>
      <c r="H9" s="29" t="s">
        <v>9</v>
      </c>
      <c r="J9" s="1"/>
      <c r="K9" s="30"/>
      <c r="L9" s="31"/>
      <c r="M9" s="32"/>
      <c r="N9" s="33"/>
      <c r="O9" s="34"/>
      <c r="P9" s="33"/>
      <c r="Q9" s="33"/>
    </row>
    <row r="10" spans="2:17">
      <c r="B10" s="35" t="s">
        <v>10</v>
      </c>
      <c r="C10" s="36">
        <v>1</v>
      </c>
      <c r="D10" s="37">
        <v>12</v>
      </c>
      <c r="E10" s="38">
        <v>0.7</v>
      </c>
      <c r="F10" s="39">
        <v>0.6</v>
      </c>
      <c r="G10" s="38">
        <v>0.2</v>
      </c>
      <c r="H10" s="40">
        <v>0.2</v>
      </c>
      <c r="I10" s="41"/>
      <c r="J10" s="1"/>
      <c r="K10" s="30"/>
      <c r="L10" s="31"/>
      <c r="M10" s="32"/>
      <c r="N10" s="33"/>
      <c r="O10" s="34"/>
      <c r="P10" s="34"/>
      <c r="Q10" s="34"/>
    </row>
    <row r="11" spans="2:17" ht="15.75" thickBot="1">
      <c r="B11" s="42" t="s">
        <v>11</v>
      </c>
      <c r="C11" s="43">
        <v>1</v>
      </c>
      <c r="D11" s="44">
        <v>5</v>
      </c>
      <c r="E11" s="45">
        <v>0.9</v>
      </c>
      <c r="F11" s="46">
        <v>0.3</v>
      </c>
      <c r="G11" s="46">
        <v>0.5</v>
      </c>
      <c r="H11" s="47">
        <v>0.2</v>
      </c>
      <c r="J11" s="1"/>
      <c r="K11" s="48" t="s">
        <v>12</v>
      </c>
      <c r="L11" s="49"/>
      <c r="M11" s="50"/>
      <c r="N11" s="51"/>
      <c r="O11" s="52"/>
      <c r="P11" s="34"/>
      <c r="Q11" s="34"/>
    </row>
    <row r="12" spans="2:17" ht="19.5" thickBot="1">
      <c r="B12" s="53" t="s">
        <v>13</v>
      </c>
      <c r="C12" s="54">
        <v>1</v>
      </c>
      <c r="D12" s="55">
        <v>2</v>
      </c>
      <c r="E12" s="56">
        <v>0.8</v>
      </c>
      <c r="F12" s="57">
        <v>0.1</v>
      </c>
      <c r="G12" s="57">
        <v>0.3</v>
      </c>
      <c r="H12" s="58">
        <v>0.6</v>
      </c>
      <c r="J12" s="1"/>
      <c r="L12" s="59">
        <v>0.8</v>
      </c>
      <c r="M12" s="60"/>
      <c r="N12" s="60"/>
      <c r="O12" s="61"/>
      <c r="P12" s="62"/>
      <c r="Q12" s="62"/>
    </row>
    <row r="13" spans="2:17" ht="20.25" thickTop="1" thickBot="1">
      <c r="B13" s="63" t="s">
        <v>14</v>
      </c>
      <c r="C13" s="64"/>
      <c r="D13" s="65">
        <f>D10+D11+D12</f>
        <v>19</v>
      </c>
      <c r="E13" s="66">
        <v>0.7</v>
      </c>
      <c r="F13" s="39"/>
      <c r="G13" s="39"/>
      <c r="H13" s="67"/>
      <c r="J13" s="68" t="s">
        <v>15</v>
      </c>
      <c r="K13" s="69"/>
      <c r="L13" s="70"/>
    </row>
    <row r="14" spans="2:17" ht="15.75" thickTop="1">
      <c r="B14" s="71"/>
      <c r="C14" s="72" t="s">
        <v>16</v>
      </c>
      <c r="D14" s="73"/>
      <c r="E14" s="74"/>
      <c r="F14" s="75">
        <f>(D10*C10*E10*F10+D11*C11*E11*F11+D12*C12*E12*F12)*L12</f>
        <v>5.2399999999999993</v>
      </c>
      <c r="G14" s="76">
        <f>(D10*C10*E10*G10+D11*C11*E11*G11+D12*C12*E12*G12)*L12</f>
        <v>3.5280000000000005</v>
      </c>
      <c r="H14" s="77">
        <f>(D10*C10*E10*H10+D11*C11*E11*H11+D12*C12*E12*H12)</f>
        <v>3.5399999999999996</v>
      </c>
      <c r="J14" s="78">
        <f>SUM(F14:H14)</f>
        <v>12.308</v>
      </c>
      <c r="L14" s="79"/>
    </row>
    <row r="15" spans="2:17">
      <c r="B15" s="71"/>
      <c r="C15" s="72" t="s">
        <v>17</v>
      </c>
      <c r="D15" s="73"/>
      <c r="E15" s="74"/>
      <c r="F15" s="80">
        <f>F14/J14</f>
        <v>0.42573935651608708</v>
      </c>
      <c r="G15" s="81">
        <f>G14/J14</f>
        <v>0.2866428339291518</v>
      </c>
      <c r="H15" s="82">
        <f>H14/J14</f>
        <v>0.28761780955476113</v>
      </c>
      <c r="J15" s="83"/>
      <c r="L15" s="79"/>
    </row>
    <row r="16" spans="2:17" ht="19.5" thickBot="1">
      <c r="B16" s="84"/>
      <c r="C16" s="85" t="s">
        <v>18</v>
      </c>
      <c r="D16" s="86"/>
      <c r="E16" s="87"/>
      <c r="F16" s="88">
        <v>10</v>
      </c>
      <c r="G16" s="89">
        <v>5</v>
      </c>
      <c r="H16" s="90">
        <v>7</v>
      </c>
      <c r="J16" s="83"/>
      <c r="M16" s="60"/>
    </row>
    <row r="17" spans="2:17" ht="15.75" thickTop="1">
      <c r="J17" s="83"/>
      <c r="M17" s="60"/>
    </row>
    <row r="18" spans="2:17" ht="19.5" thickBot="1">
      <c r="B18" s="91" t="s">
        <v>19</v>
      </c>
      <c r="C18" s="92"/>
      <c r="D18" s="92"/>
      <c r="E18" s="92"/>
      <c r="F18" s="92"/>
      <c r="G18" s="92"/>
      <c r="H18" s="92"/>
      <c r="J18" s="83"/>
    </row>
    <row r="19" spans="2:17" ht="16.5" customHeight="1" thickTop="1" thickBot="1">
      <c r="B19" s="8" t="s">
        <v>1</v>
      </c>
      <c r="C19" s="9" t="s">
        <v>2</v>
      </c>
      <c r="D19" s="10" t="s">
        <v>3</v>
      </c>
      <c r="E19" s="11" t="s">
        <v>4</v>
      </c>
      <c r="F19" s="12"/>
      <c r="G19" s="12"/>
      <c r="H19" s="13"/>
      <c r="J19" s="83"/>
    </row>
    <row r="20" spans="2:17" ht="15.75" customHeight="1" thickBot="1">
      <c r="B20" s="16"/>
      <c r="C20" s="17"/>
      <c r="D20" s="18"/>
      <c r="E20" s="19" t="s">
        <v>5</v>
      </c>
      <c r="F20" s="93" t="s">
        <v>6</v>
      </c>
      <c r="G20" s="94"/>
      <c r="H20" s="95"/>
      <c r="J20" s="83"/>
      <c r="O20" s="96"/>
    </row>
    <row r="21" spans="2:17" ht="16.5" thickBot="1">
      <c r="B21" s="24"/>
      <c r="C21" s="25"/>
      <c r="D21" s="26"/>
      <c r="E21" s="27"/>
      <c r="F21" s="28" t="s">
        <v>7</v>
      </c>
      <c r="G21" s="28" t="s">
        <v>8</v>
      </c>
      <c r="H21" s="29" t="s">
        <v>9</v>
      </c>
      <c r="J21" s="83"/>
      <c r="K21" s="97"/>
    </row>
    <row r="22" spans="2:17">
      <c r="B22" s="98" t="s">
        <v>10</v>
      </c>
      <c r="C22" s="36">
        <f>D24/D10</f>
        <v>0.16666666666666666</v>
      </c>
      <c r="D22" s="37">
        <f t="shared" ref="D22:H24" si="0">D10</f>
        <v>12</v>
      </c>
      <c r="E22" s="38">
        <f>E10</f>
        <v>0.7</v>
      </c>
      <c r="F22" s="39">
        <f t="shared" si="0"/>
        <v>0.6</v>
      </c>
      <c r="G22" s="38">
        <f t="shared" si="0"/>
        <v>0.2</v>
      </c>
      <c r="H22" s="40">
        <f t="shared" si="0"/>
        <v>0.2</v>
      </c>
      <c r="J22" s="83"/>
      <c r="K22" s="99"/>
      <c r="L22" s="100"/>
      <c r="P22" s="101"/>
    </row>
    <row r="23" spans="2:17">
      <c r="B23" s="102" t="s">
        <v>11</v>
      </c>
      <c r="C23" s="43">
        <f>D24/D11</f>
        <v>0.4</v>
      </c>
      <c r="D23" s="44">
        <f>D11</f>
        <v>5</v>
      </c>
      <c r="E23" s="45">
        <f t="shared" si="0"/>
        <v>0.9</v>
      </c>
      <c r="F23" s="46">
        <f t="shared" si="0"/>
        <v>0.3</v>
      </c>
      <c r="G23" s="46">
        <f t="shared" si="0"/>
        <v>0.5</v>
      </c>
      <c r="H23" s="47">
        <f>H11</f>
        <v>0.2</v>
      </c>
      <c r="J23" s="83"/>
      <c r="K23" s="99"/>
      <c r="L23" s="100"/>
      <c r="P23" s="101"/>
    </row>
    <row r="24" spans="2:17" ht="15.75" thickBot="1">
      <c r="B24" s="103" t="s">
        <v>13</v>
      </c>
      <c r="C24" s="54">
        <v>1</v>
      </c>
      <c r="D24" s="55">
        <f t="shared" si="0"/>
        <v>2</v>
      </c>
      <c r="E24" s="56">
        <f t="shared" si="0"/>
        <v>0.8</v>
      </c>
      <c r="F24" s="57">
        <f t="shared" si="0"/>
        <v>0.1</v>
      </c>
      <c r="G24" s="57">
        <f t="shared" si="0"/>
        <v>0.3</v>
      </c>
      <c r="H24" s="58">
        <f t="shared" si="0"/>
        <v>0.6</v>
      </c>
      <c r="J24" s="83"/>
      <c r="K24" s="99"/>
      <c r="L24" s="100"/>
      <c r="P24" s="101"/>
    </row>
    <row r="25" spans="2:17" ht="18.75">
      <c r="B25" s="63" t="s">
        <v>14</v>
      </c>
      <c r="C25" s="64"/>
      <c r="D25" s="65">
        <f>D22+D23+D24</f>
        <v>19</v>
      </c>
      <c r="E25" s="66">
        <v>0.7</v>
      </c>
      <c r="F25" s="39"/>
      <c r="G25" s="39"/>
      <c r="H25" s="67"/>
      <c r="J25" s="83"/>
      <c r="K25" s="99"/>
      <c r="L25" s="104"/>
      <c r="P25" s="101"/>
    </row>
    <row r="26" spans="2:17">
      <c r="B26" s="71"/>
      <c r="C26" s="72" t="s">
        <v>16</v>
      </c>
      <c r="D26" s="73"/>
      <c r="E26" s="74"/>
      <c r="F26" s="105">
        <f>(D22*C22*E22*F22+D23*C23*E23*F23+D24*C24*E24*F24)*L12</f>
        <v>1.2320000000000002</v>
      </c>
      <c r="G26" s="105">
        <f>(D22*C22*E22*G22+D23*C23*E23*G23+D24*C24*E24*G24)*L12</f>
        <v>1.3280000000000001</v>
      </c>
      <c r="H26" s="106">
        <f>(D22*C22*E22*H22+D23*C23*E23*H23+D24*C24*E24*H24)*L12</f>
        <v>1.2800000000000002</v>
      </c>
      <c r="J26" s="78">
        <f>SUM(F26:H26)</f>
        <v>3.8400000000000007</v>
      </c>
      <c r="P26" s="101"/>
      <c r="Q26" s="96"/>
    </row>
    <row r="27" spans="2:17">
      <c r="B27" s="71"/>
      <c r="C27" s="72" t="s">
        <v>17</v>
      </c>
      <c r="D27" s="73"/>
      <c r="E27" s="74"/>
      <c r="F27" s="80">
        <f>F26/J26</f>
        <v>0.3208333333333333</v>
      </c>
      <c r="G27" s="80">
        <f>G26/J26</f>
        <v>0.34583333333333327</v>
      </c>
      <c r="H27" s="107">
        <f>H26/J26</f>
        <v>0.33333333333333331</v>
      </c>
      <c r="J27" s="83"/>
    </row>
    <row r="28" spans="2:17" ht="19.5" thickBot="1">
      <c r="B28" s="84"/>
      <c r="C28" s="85" t="s">
        <v>18</v>
      </c>
      <c r="D28" s="86"/>
      <c r="E28" s="87"/>
      <c r="F28" s="108">
        <v>5</v>
      </c>
      <c r="G28" s="88">
        <v>10</v>
      </c>
      <c r="H28" s="90">
        <v>7</v>
      </c>
      <c r="J28" s="83"/>
    </row>
    <row r="29" spans="2:17" ht="15.75" thickTop="1">
      <c r="J29" s="83"/>
    </row>
    <row r="30" spans="2:17" ht="19.5" thickBot="1">
      <c r="B30" s="91" t="s">
        <v>20</v>
      </c>
      <c r="C30" s="92"/>
      <c r="D30" s="92"/>
      <c r="E30" s="92"/>
      <c r="F30" s="92"/>
      <c r="G30" s="92"/>
      <c r="H30" s="92"/>
      <c r="J30" s="83"/>
    </row>
    <row r="31" spans="2:17" ht="16.5" customHeight="1" thickTop="1" thickBot="1">
      <c r="B31" s="8" t="s">
        <v>1</v>
      </c>
      <c r="C31" s="9" t="s">
        <v>2</v>
      </c>
      <c r="D31" s="109" t="s">
        <v>21</v>
      </c>
      <c r="E31" s="11" t="s">
        <v>4</v>
      </c>
      <c r="F31" s="12"/>
      <c r="G31" s="12"/>
      <c r="H31" s="13"/>
      <c r="J31" s="83"/>
    </row>
    <row r="32" spans="2:17" ht="16.5" customHeight="1" thickBot="1">
      <c r="B32" s="16"/>
      <c r="C32" s="17"/>
      <c r="D32" s="110"/>
      <c r="E32" s="19" t="s">
        <v>5</v>
      </c>
      <c r="F32" s="93" t="s">
        <v>6</v>
      </c>
      <c r="G32" s="94"/>
      <c r="H32" s="95"/>
      <c r="J32" s="83"/>
    </row>
    <row r="33" spans="2:15" ht="16.5" thickBot="1">
      <c r="B33" s="16"/>
      <c r="C33" s="17"/>
      <c r="D33" s="110"/>
      <c r="E33" s="111"/>
      <c r="F33" s="28" t="s">
        <v>7</v>
      </c>
      <c r="G33" s="28" t="s">
        <v>8</v>
      </c>
      <c r="H33" s="29" t="s">
        <v>9</v>
      </c>
      <c r="J33" s="83"/>
    </row>
    <row r="34" spans="2:15">
      <c r="B34" s="112" t="s">
        <v>22</v>
      </c>
      <c r="C34" s="36">
        <v>1</v>
      </c>
      <c r="D34" s="113">
        <v>1E-3</v>
      </c>
      <c r="E34" s="38">
        <v>1</v>
      </c>
      <c r="F34" s="113">
        <v>0.03</v>
      </c>
      <c r="G34" s="113">
        <v>7.0000000000000007E-2</v>
      </c>
      <c r="H34" s="114">
        <v>0.9</v>
      </c>
      <c r="J34" s="83"/>
    </row>
    <row r="35" spans="2:15">
      <c r="B35" s="115" t="s">
        <v>23</v>
      </c>
      <c r="C35" s="43">
        <v>0.9</v>
      </c>
      <c r="D35" s="74">
        <v>9.9000000000000005E-2</v>
      </c>
      <c r="E35" s="45">
        <v>0.9</v>
      </c>
      <c r="F35" s="74">
        <v>0.1</v>
      </c>
      <c r="G35" s="74">
        <v>0.1</v>
      </c>
      <c r="H35" s="116">
        <v>0.8</v>
      </c>
      <c r="J35" s="83"/>
    </row>
    <row r="36" spans="2:15">
      <c r="B36" s="115" t="s">
        <v>24</v>
      </c>
      <c r="C36" s="43">
        <v>0.6</v>
      </c>
      <c r="D36" s="74">
        <v>0.4</v>
      </c>
      <c r="E36" s="45">
        <v>0.8</v>
      </c>
      <c r="F36" s="74">
        <v>0.2</v>
      </c>
      <c r="G36" s="74">
        <v>0.3</v>
      </c>
      <c r="H36" s="116">
        <v>0.5</v>
      </c>
      <c r="J36" s="83"/>
    </row>
    <row r="37" spans="2:15">
      <c r="B37" s="115" t="s">
        <v>25</v>
      </c>
      <c r="C37" s="43">
        <v>0.4</v>
      </c>
      <c r="D37" s="74">
        <v>0.2</v>
      </c>
      <c r="E37" s="45">
        <v>0.6</v>
      </c>
      <c r="F37" s="74">
        <v>0.5</v>
      </c>
      <c r="G37" s="74">
        <v>0.4</v>
      </c>
      <c r="H37" s="116">
        <v>0.1</v>
      </c>
      <c r="J37" s="83"/>
    </row>
    <row r="38" spans="2:15">
      <c r="B38" s="115" t="s">
        <v>26</v>
      </c>
      <c r="C38" s="43">
        <v>0.2</v>
      </c>
      <c r="D38" s="74">
        <v>0.2</v>
      </c>
      <c r="E38" s="45">
        <v>0.5</v>
      </c>
      <c r="F38" s="74">
        <v>0.75</v>
      </c>
      <c r="G38" s="74">
        <v>0.2</v>
      </c>
      <c r="H38" s="116">
        <v>0.05</v>
      </c>
      <c r="J38" s="83"/>
    </row>
    <row r="39" spans="2:15" ht="15.75" thickBot="1">
      <c r="B39" s="117" t="s">
        <v>27</v>
      </c>
      <c r="C39" s="54">
        <v>0.1</v>
      </c>
      <c r="D39" s="118">
        <v>0.1</v>
      </c>
      <c r="E39" s="56">
        <v>0.5</v>
      </c>
      <c r="F39" s="118">
        <v>0.5</v>
      </c>
      <c r="G39" s="118">
        <v>0.49</v>
      </c>
      <c r="H39" s="119">
        <v>0.01</v>
      </c>
      <c r="J39" s="83"/>
    </row>
    <row r="40" spans="2:15">
      <c r="B40" s="63" t="s">
        <v>14</v>
      </c>
      <c r="C40" s="120"/>
      <c r="D40" s="121"/>
      <c r="E40" s="66">
        <f>D34*E34+D35*E35+D36*E36+D37*E37+D38*E38+D39*E39</f>
        <v>0.68010000000000004</v>
      </c>
      <c r="F40" s="113"/>
      <c r="G40" s="113"/>
      <c r="H40" s="114"/>
      <c r="J40" s="83"/>
      <c r="O40" s="60"/>
    </row>
    <row r="41" spans="2:15">
      <c r="B41" s="71"/>
      <c r="C41" s="72" t="s">
        <v>16</v>
      </c>
      <c r="D41" s="73"/>
      <c r="E41" s="74"/>
      <c r="F41" s="122">
        <f>D13*L12*(D34*C34*E34*F34+D35*C35*E35*F35*+D36*C36*E36*F36+D37*C37*E37*F37*+D38*C38*E38*F38+D39*C39*E39*F39)</f>
        <v>4.8608529920000011E-2</v>
      </c>
      <c r="G41" s="122">
        <f>D13*L12*(D34*C34*E34*G34+D35*C35*E35*G35+D36*C36*E36*G36+D37*C37*E37*G37+D38*C38*E38*G38+D39*C39*E39*G39)</f>
        <v>1.3883528000000001</v>
      </c>
      <c r="H41" s="123">
        <f>D13*L12*(D34*C34*E34*H34+D35*C35*E35*H35+D36*C36*E36*H36+D37*C37*E37*H37+D38*C38*E38*H38+D39*C39*E39*H39)</f>
        <v>2.5369104000000005</v>
      </c>
      <c r="J41" s="78">
        <f>SUM(F41:H41)</f>
        <v>3.9738717299200008</v>
      </c>
    </row>
    <row r="42" spans="2:15">
      <c r="B42" s="71"/>
      <c r="C42" s="72" t="s">
        <v>17</v>
      </c>
      <c r="D42" s="73"/>
      <c r="E42" s="74"/>
      <c r="F42" s="80">
        <f>F41/J41</f>
        <v>1.2232032945104287E-2</v>
      </c>
      <c r="G42" s="80">
        <f>G41/J41</f>
        <v>0.34937031045739098</v>
      </c>
      <c r="H42" s="107">
        <f>H41/J41</f>
        <v>0.63839765659750469</v>
      </c>
    </row>
    <row r="43" spans="2:15" ht="19.5" thickBot="1">
      <c r="B43" s="84"/>
      <c r="C43" s="85" t="s">
        <v>18</v>
      </c>
      <c r="D43" s="86"/>
      <c r="E43" s="87"/>
      <c r="F43" s="108">
        <v>5</v>
      </c>
      <c r="G43" s="125">
        <v>7</v>
      </c>
      <c r="H43" s="126">
        <v>10</v>
      </c>
    </row>
    <row r="44" spans="2:15" ht="15.75" thickTop="1">
      <c r="B44" s="1"/>
      <c r="C44" s="1"/>
      <c r="D44" s="1"/>
      <c r="E44" s="1"/>
      <c r="F44" s="1"/>
      <c r="G44" s="1"/>
      <c r="H44" s="1"/>
    </row>
    <row r="45" spans="2:15" s="96" customFormat="1" ht="19.5" thickBot="1">
      <c r="B45" s="91" t="s">
        <v>28</v>
      </c>
      <c r="C45" s="91"/>
      <c r="D45" s="91"/>
      <c r="E45" s="91"/>
      <c r="F45" s="91"/>
      <c r="G45" s="91"/>
      <c r="H45" s="91"/>
      <c r="J45" s="83"/>
    </row>
    <row r="46" spans="2:15" s="96" customFormat="1" ht="16.5" thickTop="1" thickBot="1">
      <c r="B46" s="8" t="s">
        <v>1</v>
      </c>
      <c r="C46" s="9" t="s">
        <v>2</v>
      </c>
      <c r="D46" s="109" t="s">
        <v>29</v>
      </c>
      <c r="E46" s="11" t="s">
        <v>4</v>
      </c>
      <c r="F46" s="12"/>
      <c r="G46" s="12"/>
      <c r="H46" s="13"/>
      <c r="J46" s="83"/>
    </row>
    <row r="47" spans="2:15" ht="15.75" thickBot="1">
      <c r="B47" s="16"/>
      <c r="C47" s="17"/>
      <c r="D47" s="110"/>
      <c r="E47" s="19" t="s">
        <v>5</v>
      </c>
      <c r="F47" s="93" t="s">
        <v>6</v>
      </c>
      <c r="G47" s="94"/>
      <c r="H47" s="95"/>
    </row>
    <row r="48" spans="2:15" ht="16.5" thickBot="1">
      <c r="B48" s="16"/>
      <c r="C48" s="17"/>
      <c r="D48" s="110"/>
      <c r="E48" s="111"/>
      <c r="F48" s="28" t="s">
        <v>7</v>
      </c>
      <c r="G48" s="28" t="s">
        <v>8</v>
      </c>
      <c r="H48" s="29" t="s">
        <v>9</v>
      </c>
      <c r="I48" s="127"/>
    </row>
    <row r="49" spans="2:15">
      <c r="B49" s="35" t="s">
        <v>30</v>
      </c>
      <c r="C49" s="36">
        <v>1</v>
      </c>
      <c r="D49" s="128">
        <v>1E-3</v>
      </c>
      <c r="E49" s="38">
        <v>1</v>
      </c>
      <c r="F49" s="113">
        <v>0.1</v>
      </c>
      <c r="G49" s="113">
        <v>0.2</v>
      </c>
      <c r="H49" s="114">
        <v>0.7</v>
      </c>
      <c r="I49" s="129"/>
    </row>
    <row r="50" spans="2:15">
      <c r="B50" s="42" t="s">
        <v>31</v>
      </c>
      <c r="C50" s="43">
        <v>0.9</v>
      </c>
      <c r="D50" s="130">
        <v>2E-3</v>
      </c>
      <c r="E50" s="45">
        <v>1</v>
      </c>
      <c r="F50" s="74">
        <v>0.2</v>
      </c>
      <c r="G50" s="74">
        <v>0.2</v>
      </c>
      <c r="H50" s="116">
        <v>0.6</v>
      </c>
      <c r="I50" s="129"/>
    </row>
    <row r="51" spans="2:15">
      <c r="B51" s="42" t="s">
        <v>32</v>
      </c>
      <c r="C51" s="43">
        <v>0.8</v>
      </c>
      <c r="D51" s="131">
        <v>0.01</v>
      </c>
      <c r="E51" s="45">
        <v>0.9</v>
      </c>
      <c r="F51" s="74">
        <v>0.1</v>
      </c>
      <c r="G51" s="74">
        <v>0.3</v>
      </c>
      <c r="H51" s="116">
        <v>0.6</v>
      </c>
      <c r="I51" s="129"/>
    </row>
    <row r="52" spans="2:15">
      <c r="B52" s="42" t="s">
        <v>33</v>
      </c>
      <c r="C52" s="43">
        <v>0.7</v>
      </c>
      <c r="D52" s="131">
        <v>0.05</v>
      </c>
      <c r="E52" s="45">
        <v>0.9</v>
      </c>
      <c r="F52" s="74">
        <v>0.2</v>
      </c>
      <c r="G52" s="74">
        <v>0.3</v>
      </c>
      <c r="H52" s="116">
        <v>0.5</v>
      </c>
      <c r="I52" s="129"/>
    </row>
    <row r="53" spans="2:15">
      <c r="B53" s="42" t="s">
        <v>34</v>
      </c>
      <c r="C53" s="43">
        <v>0.6</v>
      </c>
      <c r="D53" s="131">
        <v>0.14000000000000001</v>
      </c>
      <c r="E53" s="45">
        <v>0.8</v>
      </c>
      <c r="F53" s="74">
        <v>0.3</v>
      </c>
      <c r="G53" s="74">
        <v>0.2</v>
      </c>
      <c r="H53" s="116">
        <v>0.5</v>
      </c>
      <c r="I53" s="132"/>
    </row>
    <row r="54" spans="2:15">
      <c r="B54" s="42" t="s">
        <v>35</v>
      </c>
      <c r="C54" s="43">
        <v>0.5</v>
      </c>
      <c r="D54" s="131">
        <v>0.1</v>
      </c>
      <c r="E54" s="45">
        <v>0.7</v>
      </c>
      <c r="F54" s="74">
        <v>0.3</v>
      </c>
      <c r="G54" s="74">
        <v>0.4</v>
      </c>
      <c r="H54" s="116">
        <v>0.3</v>
      </c>
      <c r="I54" s="132"/>
    </row>
    <row r="55" spans="2:15">
      <c r="B55" s="42" t="s">
        <v>36</v>
      </c>
      <c r="C55" s="43">
        <v>0.4</v>
      </c>
      <c r="D55" s="131">
        <v>0.5</v>
      </c>
      <c r="E55" s="45">
        <v>0.7</v>
      </c>
      <c r="F55" s="74">
        <v>0.4</v>
      </c>
      <c r="G55" s="74">
        <v>0.3</v>
      </c>
      <c r="H55" s="116">
        <v>0.3</v>
      </c>
      <c r="I55" s="132"/>
    </row>
    <row r="56" spans="2:15">
      <c r="B56" s="42" t="s">
        <v>37</v>
      </c>
      <c r="C56" s="43">
        <v>0.2</v>
      </c>
      <c r="D56" s="131">
        <v>0.15</v>
      </c>
      <c r="E56" s="45">
        <v>0.4</v>
      </c>
      <c r="F56" s="74">
        <v>0.5</v>
      </c>
      <c r="G56" s="74">
        <v>0.2</v>
      </c>
      <c r="H56" s="116">
        <v>0.3</v>
      </c>
      <c r="I56" s="132"/>
    </row>
    <row r="57" spans="2:15" ht="15.75" thickBot="1">
      <c r="B57" s="53" t="s">
        <v>38</v>
      </c>
      <c r="C57" s="54">
        <v>0.1</v>
      </c>
      <c r="D57" s="133">
        <v>0.05</v>
      </c>
      <c r="E57" s="56">
        <v>0.2</v>
      </c>
      <c r="F57" s="118">
        <v>0.6</v>
      </c>
      <c r="G57" s="118">
        <v>0.2</v>
      </c>
      <c r="H57" s="119">
        <v>0.2</v>
      </c>
      <c r="I57" s="132"/>
    </row>
    <row r="58" spans="2:15">
      <c r="B58" s="63" t="s">
        <v>14</v>
      </c>
      <c r="C58" s="121"/>
      <c r="D58" s="121"/>
      <c r="E58" s="66">
        <f>D49*E49+D50*E50+D51*E51+D52*E52+D53*E53+D54*E54+D55*E55+D56*E56+D57*E57</f>
        <v>0.65900000000000003</v>
      </c>
      <c r="F58" s="113"/>
      <c r="G58" s="113"/>
      <c r="H58" s="114"/>
      <c r="I58" s="134"/>
      <c r="K58" s="135"/>
      <c r="O58" s="60"/>
    </row>
    <row r="59" spans="2:15" ht="15.75" thickBot="1">
      <c r="B59" s="71"/>
      <c r="C59" s="72" t="s">
        <v>16</v>
      </c>
      <c r="D59" s="73"/>
      <c r="E59" s="74"/>
      <c r="F59" s="122">
        <f>D13*L12*(C49*D49*E49*F49+C50*D50*E50*F50+C51*D51*E51*F51+C52*D52*E52*F52+C53*D53*E53*F53+C54*D54*E54*F54+C55*D55*E55*F55+C56*D56*E56*F56+C57*D57*E57*F57)</f>
        <v>1.5312480000000002</v>
      </c>
      <c r="G59" s="122">
        <f>D13*L12*(D49*E49*F49*G49+D50*E50*F50*G50+D51*E51*F51*G51+D52*E52*F52*G52+D53*E53*F53*G53+D54*E54*F54*G54+D55*E55*F55*G55+D56*E56*F56*G56+D57*E57*F57*G57)</f>
        <v>1.0243280000000001</v>
      </c>
      <c r="H59" s="123">
        <f>D13*L12*(E49*F49*G49*H49+E50*F50*G50*H50+E51*F51*G51*H51+E52*F52*G52*H52+E53*F53*G53*H53+E54*F54*G54*H54+E55*F55*G55*H55+E56*F56*G56*H56+E57*F57*G57*H57)</f>
        <v>2.6204800000000006</v>
      </c>
      <c r="J59" s="136">
        <f>SUM(F59:H59)</f>
        <v>5.1760560000000009</v>
      </c>
    </row>
    <row r="60" spans="2:15" ht="15.75" thickTop="1">
      <c r="B60" s="71"/>
      <c r="C60" s="72" t="s">
        <v>17</v>
      </c>
      <c r="D60" s="73"/>
      <c r="E60" s="74"/>
      <c r="F60" s="80">
        <f>F59/J59</f>
        <v>0.29583296625847944</v>
      </c>
      <c r="G60" s="80">
        <f>G59/J59</f>
        <v>0.19789739523683669</v>
      </c>
      <c r="H60" s="107">
        <f>H59/J59</f>
        <v>0.50626963850468387</v>
      </c>
      <c r="J60" s="1"/>
    </row>
    <row r="61" spans="2:15" ht="19.5" thickBot="1">
      <c r="B61" s="84"/>
      <c r="C61" s="85" t="s">
        <v>18</v>
      </c>
      <c r="D61" s="86"/>
      <c r="E61" s="87"/>
      <c r="F61" s="137">
        <v>7</v>
      </c>
      <c r="G61" s="138">
        <v>5</v>
      </c>
      <c r="H61" s="126">
        <v>10</v>
      </c>
      <c r="J61" s="1"/>
    </row>
    <row r="62" spans="2:15" ht="15.75" thickTop="1">
      <c r="D62" s="139"/>
      <c r="F62" s="140"/>
      <c r="G62" s="140"/>
      <c r="H62" s="141"/>
      <c r="J62" s="1"/>
    </row>
    <row r="63" spans="2:15" ht="19.5" thickBot="1">
      <c r="B63" s="142" t="s">
        <v>39</v>
      </c>
      <c r="C63" s="143"/>
      <c r="D63" s="143"/>
      <c r="E63" s="143"/>
      <c r="F63" s="143"/>
      <c r="G63" s="143"/>
      <c r="H63" s="143"/>
      <c r="I63" s="143"/>
      <c r="J63" s="143"/>
      <c r="K63" s="143"/>
      <c r="L63" s="143"/>
    </row>
    <row r="64" spans="2:15" ht="16.5" thickTop="1" thickBot="1">
      <c r="B64" s="144" t="s">
        <v>40</v>
      </c>
      <c r="C64" s="145" t="s">
        <v>41</v>
      </c>
      <c r="D64" s="11" t="s">
        <v>42</v>
      </c>
      <c r="E64" s="146"/>
      <c r="F64" s="146"/>
      <c r="G64" s="146"/>
      <c r="H64" s="146"/>
      <c r="I64" s="146"/>
      <c r="J64" s="146"/>
      <c r="K64" s="146"/>
      <c r="L64" s="147"/>
    </row>
    <row r="65" spans="2:15" ht="15.75" thickBot="1">
      <c r="B65" s="16"/>
      <c r="C65" s="17"/>
      <c r="D65" s="148" t="s">
        <v>43</v>
      </c>
      <c r="E65" s="149"/>
      <c r="F65" s="149"/>
      <c r="G65" s="148" t="s">
        <v>44</v>
      </c>
      <c r="H65" s="148"/>
      <c r="I65" s="148"/>
      <c r="J65" s="148" t="s">
        <v>45</v>
      </c>
      <c r="K65" s="149"/>
      <c r="L65" s="150"/>
    </row>
    <row r="66" spans="2:15" ht="45.75" thickBot="1">
      <c r="B66" s="24"/>
      <c r="C66" s="25"/>
      <c r="D66" s="151" t="s">
        <v>46</v>
      </c>
      <c r="E66" s="151" t="s">
        <v>47</v>
      </c>
      <c r="F66" s="152" t="s">
        <v>48</v>
      </c>
      <c r="G66" s="151" t="s">
        <v>46</v>
      </c>
      <c r="H66" s="151" t="s">
        <v>47</v>
      </c>
      <c r="I66" s="152" t="s">
        <v>48</v>
      </c>
      <c r="J66" s="151" t="s">
        <v>46</v>
      </c>
      <c r="K66" s="151" t="s">
        <v>47</v>
      </c>
      <c r="L66" s="153" t="s">
        <v>48</v>
      </c>
    </row>
    <row r="67" spans="2:15">
      <c r="B67" s="35" t="s">
        <v>49</v>
      </c>
      <c r="C67" s="36">
        <v>1</v>
      </c>
      <c r="D67" s="154">
        <v>1</v>
      </c>
      <c r="E67" s="39">
        <f>F16</f>
        <v>10</v>
      </c>
      <c r="F67" s="39">
        <f>E67*C67</f>
        <v>10</v>
      </c>
      <c r="G67" s="37">
        <v>3</v>
      </c>
      <c r="H67" s="39">
        <f>G16</f>
        <v>5</v>
      </c>
      <c r="I67" s="39">
        <f>H67*C67</f>
        <v>5</v>
      </c>
      <c r="J67" s="37">
        <v>2</v>
      </c>
      <c r="K67" s="39">
        <f>H16</f>
        <v>7</v>
      </c>
      <c r="L67" s="67">
        <f>K67*C67</f>
        <v>7</v>
      </c>
      <c r="N67" t="s">
        <v>50</v>
      </c>
      <c r="O67">
        <v>10</v>
      </c>
    </row>
    <row r="68" spans="2:15">
      <c r="B68" s="42" t="s">
        <v>51</v>
      </c>
      <c r="C68" s="43">
        <v>0.5</v>
      </c>
      <c r="D68" s="44">
        <v>3</v>
      </c>
      <c r="E68" s="46">
        <f>F28</f>
        <v>5</v>
      </c>
      <c r="F68" s="46">
        <f>E68*C68</f>
        <v>2.5</v>
      </c>
      <c r="G68" s="155">
        <v>1</v>
      </c>
      <c r="H68" s="46">
        <f>G28</f>
        <v>10</v>
      </c>
      <c r="I68" s="46">
        <f>H68*C68</f>
        <v>5</v>
      </c>
      <c r="J68" s="44">
        <v>2</v>
      </c>
      <c r="K68" s="46">
        <f>H28</f>
        <v>7</v>
      </c>
      <c r="L68" s="47">
        <f>K68*C68</f>
        <v>3.5</v>
      </c>
      <c r="N68" t="s">
        <v>52</v>
      </c>
      <c r="O68">
        <v>7</v>
      </c>
    </row>
    <row r="69" spans="2:15">
      <c r="B69" s="42" t="s">
        <v>53</v>
      </c>
      <c r="C69" s="43">
        <v>0.5</v>
      </c>
      <c r="D69" s="44">
        <v>3</v>
      </c>
      <c r="E69" s="46">
        <f>F43</f>
        <v>5</v>
      </c>
      <c r="F69" s="46">
        <f>E69*C69</f>
        <v>2.5</v>
      </c>
      <c r="G69" s="44">
        <v>2</v>
      </c>
      <c r="H69" s="46">
        <f>G43</f>
        <v>7</v>
      </c>
      <c r="I69" s="46">
        <f>H69*C69</f>
        <v>3.5</v>
      </c>
      <c r="J69" s="155">
        <v>1</v>
      </c>
      <c r="K69" s="46">
        <f>H43</f>
        <v>10</v>
      </c>
      <c r="L69" s="47">
        <f>K69*C69</f>
        <v>5</v>
      </c>
      <c r="N69" t="s">
        <v>54</v>
      </c>
      <c r="O69">
        <v>5</v>
      </c>
    </row>
    <row r="70" spans="2:15" ht="15.75" thickBot="1">
      <c r="B70" s="53" t="s">
        <v>55</v>
      </c>
      <c r="C70" s="54">
        <v>0.5</v>
      </c>
      <c r="D70" s="55">
        <v>2</v>
      </c>
      <c r="E70" s="57">
        <f>F61</f>
        <v>7</v>
      </c>
      <c r="F70" s="57">
        <f>E70*C70</f>
        <v>3.5</v>
      </c>
      <c r="G70" s="55">
        <v>3</v>
      </c>
      <c r="H70" s="57">
        <f>G61</f>
        <v>5</v>
      </c>
      <c r="I70" s="57">
        <f>H70*C70</f>
        <v>2.5</v>
      </c>
      <c r="J70" s="156">
        <v>1</v>
      </c>
      <c r="K70" s="57">
        <f>H61</f>
        <v>10</v>
      </c>
      <c r="L70" s="58">
        <f>K70*C70</f>
        <v>5</v>
      </c>
      <c r="N70">
        <v>4</v>
      </c>
      <c r="O70">
        <v>4</v>
      </c>
    </row>
    <row r="71" spans="2:15" ht="19.5" thickBot="1">
      <c r="B71" s="157" t="s">
        <v>56</v>
      </c>
      <c r="C71" s="158"/>
      <c r="D71" s="159"/>
      <c r="E71" s="160"/>
      <c r="F71" s="161">
        <f>SUM(F67:F70)</f>
        <v>18.5</v>
      </c>
      <c r="G71" s="162"/>
      <c r="H71" s="162"/>
      <c r="I71" s="163">
        <f>SUM(I67:I70)</f>
        <v>16</v>
      </c>
      <c r="J71" s="162"/>
      <c r="K71" s="164"/>
      <c r="L71" s="165">
        <f>SUM(L67:L70)</f>
        <v>20.5</v>
      </c>
      <c r="N71">
        <v>5</v>
      </c>
      <c r="O71">
        <v>3</v>
      </c>
    </row>
    <row r="72" spans="2:15" ht="15.75" thickTop="1">
      <c r="J72" s="166"/>
      <c r="N72">
        <v>6</v>
      </c>
      <c r="O72">
        <v>2</v>
      </c>
    </row>
    <row r="73" spans="2:15">
      <c r="J73" s="1"/>
      <c r="N73">
        <v>7</v>
      </c>
      <c r="O73">
        <v>1</v>
      </c>
    </row>
    <row r="74" spans="2:15">
      <c r="J74" s="1"/>
      <c r="N74">
        <v>8</v>
      </c>
      <c r="O74">
        <v>1</v>
      </c>
    </row>
    <row r="75" spans="2:15">
      <c r="J75" s="1"/>
    </row>
    <row r="76" spans="2:15">
      <c r="J76" s="1"/>
    </row>
    <row r="77" spans="2:15">
      <c r="J77" s="1"/>
    </row>
    <row r="78" spans="2:15">
      <c r="J78" s="1"/>
    </row>
    <row r="79" spans="2:15">
      <c r="J79" s="1"/>
    </row>
    <row r="80" spans="2:15">
      <c r="J80" s="1"/>
    </row>
    <row r="81" spans="10:10">
      <c r="J81" s="1"/>
    </row>
    <row r="82" spans="10:10">
      <c r="J82" s="1"/>
    </row>
    <row r="83" spans="10:10">
      <c r="J83" s="1"/>
    </row>
    <row r="84" spans="10:10">
      <c r="J84" s="1"/>
    </row>
    <row r="85" spans="10:10">
      <c r="J85" s="1"/>
    </row>
    <row r="86" spans="10:10">
      <c r="J86" s="1"/>
    </row>
    <row r="87" spans="10:10">
      <c r="J87" s="1"/>
    </row>
    <row r="88" spans="10:10">
      <c r="J88" s="1"/>
    </row>
    <row r="89" spans="10:10">
      <c r="J89" s="1"/>
    </row>
    <row r="90" spans="10:10">
      <c r="J90" s="1"/>
    </row>
    <row r="91" spans="10:10">
      <c r="J91" s="1"/>
    </row>
    <row r="92" spans="10:10">
      <c r="J92" s="1"/>
    </row>
    <row r="93" spans="10:10">
      <c r="J93" s="1"/>
    </row>
    <row r="94" spans="10:10">
      <c r="J94" s="1"/>
    </row>
    <row r="95" spans="10:10">
      <c r="J95" s="1"/>
    </row>
    <row r="96" spans="10:10">
      <c r="J96" s="1"/>
    </row>
    <row r="97" spans="10:10">
      <c r="J97" s="1"/>
    </row>
    <row r="98" spans="10:10">
      <c r="J98" s="1"/>
    </row>
    <row r="99" spans="10:10">
      <c r="J99" s="1"/>
    </row>
  </sheetData>
  <mergeCells count="42">
    <mergeCell ref="B71:C71"/>
    <mergeCell ref="B63:L63"/>
    <mergeCell ref="B64:B66"/>
    <mergeCell ref="C64:C66"/>
    <mergeCell ref="D64:L64"/>
    <mergeCell ref="D65:F65"/>
    <mergeCell ref="G65:I65"/>
    <mergeCell ref="J65:L65"/>
    <mergeCell ref="B45:H45"/>
    <mergeCell ref="B46:B48"/>
    <mergeCell ref="C46:C48"/>
    <mergeCell ref="D46:D48"/>
    <mergeCell ref="E46:H46"/>
    <mergeCell ref="E47:E48"/>
    <mergeCell ref="F47:H47"/>
    <mergeCell ref="B30:H30"/>
    <mergeCell ref="B31:B33"/>
    <mergeCell ref="C31:C33"/>
    <mergeCell ref="D31:D33"/>
    <mergeCell ref="E31:H31"/>
    <mergeCell ref="E32:E33"/>
    <mergeCell ref="F32:H32"/>
    <mergeCell ref="O7:Q7"/>
    <mergeCell ref="E8:E9"/>
    <mergeCell ref="F8:H8"/>
    <mergeCell ref="B18:H18"/>
    <mergeCell ref="B19:B21"/>
    <mergeCell ref="C19:C21"/>
    <mergeCell ref="D19:D21"/>
    <mergeCell ref="E19:H19"/>
    <mergeCell ref="E20:E21"/>
    <mergeCell ref="F20:H20"/>
    <mergeCell ref="B6:H6"/>
    <mergeCell ref="K6:K8"/>
    <mergeCell ref="L6:L8"/>
    <mergeCell ref="M6:M8"/>
    <mergeCell ref="N6:Q6"/>
    <mergeCell ref="B7:B9"/>
    <mergeCell ref="C7:C9"/>
    <mergeCell ref="D7:D9"/>
    <mergeCell ref="E7:H7"/>
    <mergeCell ref="N7:N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iTechBridge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Anatoliy Milner</dc:creator>
  <cp:lastModifiedBy>Anatoliy Milner</cp:lastModifiedBy>
  <dcterms:created xsi:type="dcterms:W3CDTF">2017-02-18T23:05:23Z</dcterms:created>
  <dcterms:modified xsi:type="dcterms:W3CDTF">2017-02-18T23:06:47Z</dcterms:modified>
</cp:coreProperties>
</file>